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.PARADIGM\Dropbox\GREG\TECHNICAL\CALCULATORS\WEB SITE DOWNLOADS\"/>
    </mc:Choice>
  </mc:AlternateContent>
  <xr:revisionPtr revIDLastSave="0" documentId="8_{91B68AD8-F549-4273-89AA-C77A8B56B72E}" xr6:coauthVersionLast="45" xr6:coauthVersionMax="45" xr10:uidLastSave="{00000000-0000-0000-0000-000000000000}"/>
  <workbookProtection workbookAlgorithmName="SHA-512" workbookHashValue="s5OQRk5Ppdmd17+yhV/SIByySKdbMc0tOrTdx0n7Xy2pP6mmTN9zWmCyyqw1NzMJFkbLnRHUpU0b8JhHt1cm7A==" workbookSaltValue="IIRi87xyxD/J4AArdhmhgQ==" workbookSpinCount="100000" lockStructure="1"/>
  <bookViews>
    <workbookView xWindow="41160" yWindow="-1440" windowWidth="21190" windowHeight="18980" tabRatio="500" xr2:uid="{00000000-000D-0000-FFFF-FFFF00000000}"/>
  </bookViews>
  <sheets>
    <sheet name="Sheet1" sheetId="1" r:id="rId1"/>
  </sheets>
  <calcPr calcId="18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7" i="1" l="1"/>
  <c r="C41" i="1"/>
  <c r="C44" i="1" s="1"/>
  <c r="C47" i="1" s="1"/>
  <c r="C48" i="1" s="1"/>
  <c r="C30" i="1"/>
  <c r="C33" i="1" s="1"/>
  <c r="C20" i="1" l="1"/>
  <c r="C23" i="1"/>
</calcChain>
</file>

<file path=xl/sharedStrings.xml><?xml version="1.0" encoding="utf-8"?>
<sst xmlns="http://schemas.openxmlformats.org/spreadsheetml/2006/main" count="53" uniqueCount="44">
  <si>
    <t>PG</t>
  </si>
  <si>
    <t>lumens</t>
  </si>
  <si>
    <t>nit</t>
  </si>
  <si>
    <t>TO CALCULATE IMAGE LUMINANCE</t>
  </si>
  <si>
    <t>Projector lumens factor ('reality check')</t>
  </si>
  <si>
    <t>ENTER FIGURES IN RED</t>
  </si>
  <si>
    <t>Nit = PG x Lumens / screen area / pi</t>
  </si>
  <si>
    <t>TO CALCULATE TASK LUMINANCE</t>
  </si>
  <si>
    <t>Image width</t>
  </si>
  <si>
    <t>Image height</t>
  </si>
  <si>
    <t>mm</t>
  </si>
  <si>
    <t>Image width (mm)</t>
  </si>
  <si>
    <t>Image height (mm)</t>
  </si>
  <si>
    <t>[ lux = lumen / m2 ]</t>
  </si>
  <si>
    <t>Ambient light in lux</t>
  </si>
  <si>
    <t>Peak Gain of task (eg paper)</t>
  </si>
  <si>
    <t>TASK LUMINANCE =</t>
  </si>
  <si>
    <t>Task luminance ratio</t>
  </si>
  <si>
    <t>: 1</t>
  </si>
  <si>
    <t>You have licence to use this how you like - but please credit us!</t>
  </si>
  <si>
    <t xml:space="preserve">MAX DESIRED IMAGE LUMINANCE = </t>
  </si>
  <si>
    <t>PISCR contrast ratio required</t>
  </si>
  <si>
    <t xml:space="preserve"> : 1</t>
  </si>
  <si>
    <t>lux</t>
  </si>
  <si>
    <t>This is the theoretical luminance ('brightness') of your projected image</t>
  </si>
  <si>
    <t>This is the more likely image luminance!</t>
  </si>
  <si>
    <t xml:space="preserve">NIT  (cd/m2) = </t>
  </si>
  <si>
    <t>LUMENS (lm) =</t>
  </si>
  <si>
    <t>These are the 'real' lumens required from the projector, once you have applied some kind of 'reality check' factor to the brochure lumens</t>
  </si>
  <si>
    <t>You should have 300-500 lux on a meeting room table</t>
  </si>
  <si>
    <t>MAX PERMITTED BLACK LEVEL (relative to the max white level permitted on your image</t>
  </si>
  <si>
    <t>MAX PERMITTED LUX ON SCREEN (ambient light must be at or below this level onscreen to achieve the 15:1 required for PISCR Basic Decision Making category</t>
  </si>
  <si>
    <t>VISUAL DISPLAYS - Projected Image Performance Worksheet</t>
  </si>
  <si>
    <t>© Visual Displays Ltd 2019</t>
  </si>
  <si>
    <t>TO CALCULATE PROJECTOR LUMENS REQUIRED</t>
  </si>
  <si>
    <r>
      <t>Screen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</si>
  <si>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</si>
  <si>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ADJUSTED NIT (cd/m</t>
    </r>
    <r>
      <rPr>
        <b/>
        <i/>
        <vertAlign val="superscript"/>
        <sz val="11"/>
        <color rgb="FF0070C0"/>
        <rFont val="Calibri"/>
        <family val="2"/>
        <scheme val="minor"/>
      </rPr>
      <t>2</t>
    </r>
    <r>
      <rPr>
        <b/>
        <i/>
        <sz val="11"/>
        <color rgb="FF0070C0"/>
        <rFont val="Calibri"/>
        <family val="2"/>
        <scheme val="minor"/>
      </rPr>
      <t xml:space="preserve">) = </t>
    </r>
  </si>
  <si>
    <r>
      <t xml:space="preserve">Lumens =  </t>
    </r>
    <r>
      <rPr>
        <b/>
        <i/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 xml:space="preserve"> x </t>
    </r>
    <r>
      <rPr>
        <b/>
        <i/>
        <sz val="11"/>
        <color theme="1"/>
        <rFont val="Calibri"/>
        <family val="2"/>
        <scheme val="minor"/>
      </rPr>
      <t>nit</t>
    </r>
    <r>
      <rPr>
        <b/>
        <sz val="11"/>
        <color theme="1"/>
        <rFont val="Calibri"/>
        <family val="2"/>
        <scheme val="minor"/>
      </rPr>
      <t xml:space="preserve"> x Screen area / PG </t>
    </r>
  </si>
  <si>
    <r>
      <t xml:space="preserve">Task luminance = </t>
    </r>
    <r>
      <rPr>
        <b/>
        <i/>
        <sz val="11"/>
        <color theme="1"/>
        <rFont val="Calibri"/>
        <family val="2"/>
        <scheme val="minor"/>
      </rPr>
      <t>lx</t>
    </r>
    <r>
      <rPr>
        <b/>
        <sz val="11"/>
        <color theme="1"/>
        <rFont val="Calibri"/>
        <family val="2"/>
        <scheme val="minor"/>
      </rPr>
      <t xml:space="preserve"> /  </t>
    </r>
    <r>
      <rPr>
        <b/>
        <i/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 xml:space="preserve"> x PG</t>
    </r>
  </si>
  <si>
    <r>
      <t>cd/m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[nit]</t>
    </r>
  </si>
  <si>
    <t>Greg Jeffreys</t>
  </si>
  <si>
    <t>greg@visualdisplaysltd.com</t>
  </si>
  <si>
    <t>www.VisualDisplaysLtd.com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</si>
</sst>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GillSans"/>
      <family val="2"/>
    </font>
    <font>
      <sz val="11"/>
      <color theme="1"/>
      <name val="Calibri"/>
      <family val="2"/>
      <scheme val="minor"/>
    </font>
    <font>
      <sz val="11"/>
      <color theme="1"/>
      <name val="GillSan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vertAlign val="superscript"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GillSans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14" fillId="0" borderId="0" xfId="2" applyAlignment="1">
      <alignment vertical="center" wrapText="1"/>
    </xf>
    <xf numFmtId="0" fontId="15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2544233</xdr:colOff>
      <xdr:row>6</xdr:row>
      <xdr:rowOff>216785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900BF7-CF2D-436E-AB35-5D9F65DCA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2990850" cy="170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sualdisplaysltd.com/" TargetMode="External"/><Relationship Id="rId1" Type="http://schemas.openxmlformats.org/officeDocument/2006/relationships/hyperlink" Target="mailto:greg@visualdisplaysltd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8"/>
  <sheetViews>
    <sheetView tabSelected="1" zoomScaleNormal="100" zoomScalePageLayoutView="190" workbookViewId="0">
      <pane ySplit="1" topLeftCell="A2" activePane="bottomLeft" state="frozen"/>
      <selection pane="bottomLeft" activeCell="D9" sqref="D9"/>
    </sheetView>
  </sheetViews>
  <sheetFormatPr defaultColWidth="10.83203125" defaultRowHeight="14.35"/>
  <cols>
    <col min="1" max="1" width="5.83203125" style="6" customWidth="1"/>
    <col min="2" max="2" width="36.5" style="6" customWidth="1"/>
    <col min="3" max="3" width="10.5" style="7" customWidth="1"/>
    <col min="4" max="4" width="37.83203125" style="8" customWidth="1"/>
    <col min="5" max="16384" width="10.83203125" style="6"/>
  </cols>
  <sheetData>
    <row r="1" spans="1:4" s="2" customFormat="1" ht="23.35">
      <c r="A1" s="1" t="s">
        <v>32</v>
      </c>
      <c r="C1" s="3"/>
      <c r="D1" s="4"/>
    </row>
    <row r="2" spans="1:4" s="2" customFormat="1" ht="23.35">
      <c r="A2" s="1"/>
      <c r="C2" s="3"/>
      <c r="D2" s="4"/>
    </row>
    <row r="3" spans="1:4" s="2" customFormat="1" ht="23.35">
      <c r="A3" s="1"/>
      <c r="C3" s="3"/>
      <c r="D3" s="4"/>
    </row>
    <row r="4" spans="1:4" s="2" customFormat="1" ht="23.35">
      <c r="A4" s="1"/>
      <c r="C4" s="3"/>
      <c r="D4" s="4"/>
    </row>
    <row r="5" spans="1:4" s="2" customFormat="1" ht="23.35">
      <c r="A5" s="1"/>
      <c r="C5" s="3"/>
      <c r="D5" s="23" t="s">
        <v>41</v>
      </c>
    </row>
    <row r="6" spans="1:4" s="2" customFormat="1" ht="23.35">
      <c r="A6" s="1"/>
      <c r="C6" s="3"/>
      <c r="D6" s="22" t="s">
        <v>42</v>
      </c>
    </row>
    <row r="7" spans="1:4" s="2" customFormat="1" ht="23.35">
      <c r="A7" s="1"/>
      <c r="C7" s="3"/>
      <c r="D7" s="22" t="s">
        <v>43</v>
      </c>
    </row>
    <row r="8" spans="1:4">
      <c r="A8" s="5" t="s">
        <v>33</v>
      </c>
    </row>
    <row r="9" spans="1:4">
      <c r="A9" s="9" t="s">
        <v>19</v>
      </c>
      <c r="B9" s="10"/>
    </row>
    <row r="10" spans="1:4">
      <c r="B10" s="10"/>
    </row>
    <row r="11" spans="1:4">
      <c r="B11" s="10"/>
    </row>
    <row r="12" spans="1:4">
      <c r="A12" s="10" t="s">
        <v>5</v>
      </c>
    </row>
    <row r="13" spans="1:4">
      <c r="B13" s="11" t="s">
        <v>3</v>
      </c>
    </row>
    <row r="14" spans="1:4">
      <c r="B14" s="11" t="s">
        <v>6</v>
      </c>
    </row>
    <row r="15" spans="1:4">
      <c r="B15" s="12" t="s">
        <v>11</v>
      </c>
      <c r="C15" s="13">
        <v>2400</v>
      </c>
      <c r="D15" s="8" t="s">
        <v>10</v>
      </c>
    </row>
    <row r="16" spans="1:4">
      <c r="B16" s="12" t="s">
        <v>12</v>
      </c>
      <c r="C16" s="13">
        <f>C15/16*10</f>
        <v>1500</v>
      </c>
      <c r="D16" s="8" t="s">
        <v>10</v>
      </c>
    </row>
    <row r="17" spans="2:4" ht="16.350000000000001">
      <c r="B17" s="12" t="s">
        <v>35</v>
      </c>
      <c r="C17" s="14">
        <f>C15*C16/1000000</f>
        <v>3.6</v>
      </c>
      <c r="D17" s="8" t="s">
        <v>36</v>
      </c>
    </row>
    <row r="18" spans="2:4">
      <c r="B18" s="12" t="s">
        <v>1</v>
      </c>
      <c r="C18" s="13">
        <v>4000</v>
      </c>
    </row>
    <row r="19" spans="2:4">
      <c r="B19" s="12" t="s">
        <v>0</v>
      </c>
      <c r="C19" s="13">
        <v>1</v>
      </c>
    </row>
    <row r="20" spans="2:4" s="18" customFormat="1" ht="28.7">
      <c r="B20" s="15" t="s">
        <v>26</v>
      </c>
      <c r="C20" s="16">
        <f>C19*C18/C17/3.14</f>
        <v>353.85704175513092</v>
      </c>
      <c r="D20" s="17" t="s">
        <v>24</v>
      </c>
    </row>
    <row r="21" spans="2:4">
      <c r="C21" s="19"/>
    </row>
    <row r="22" spans="2:4">
      <c r="B22" s="6" t="s">
        <v>4</v>
      </c>
      <c r="C22" s="20">
        <v>0.75</v>
      </c>
    </row>
    <row r="23" spans="2:4" s="18" customFormat="1" ht="16.350000000000001">
      <c r="B23" s="15" t="s">
        <v>37</v>
      </c>
      <c r="C23" s="16">
        <f>C19*(C18*C22)/C17/3.14</f>
        <v>265.39278131634813</v>
      </c>
      <c r="D23" s="17" t="s">
        <v>25</v>
      </c>
    </row>
    <row r="24" spans="2:4">
      <c r="C24" s="19"/>
    </row>
    <row r="26" spans="2:4">
      <c r="B26" s="11" t="s">
        <v>34</v>
      </c>
    </row>
    <row r="27" spans="2:4">
      <c r="B27" s="11" t="s">
        <v>38</v>
      </c>
    </row>
    <row r="28" spans="2:4">
      <c r="B28" s="6" t="s">
        <v>8</v>
      </c>
      <c r="C28" s="13">
        <v>2000</v>
      </c>
      <c r="D28" s="8" t="s">
        <v>10</v>
      </c>
    </row>
    <row r="29" spans="2:4">
      <c r="B29" s="6" t="s">
        <v>9</v>
      </c>
      <c r="C29" s="13">
        <v>1125</v>
      </c>
      <c r="D29" s="8" t="s">
        <v>10</v>
      </c>
    </row>
    <row r="30" spans="2:4" ht="16.350000000000001">
      <c r="B30" s="6" t="s">
        <v>35</v>
      </c>
      <c r="C30" s="14">
        <f>C28*C29/1000000</f>
        <v>2.25</v>
      </c>
      <c r="D30" s="8" t="s">
        <v>36</v>
      </c>
    </row>
    <row r="31" spans="2:4">
      <c r="B31" s="6" t="s">
        <v>2</v>
      </c>
      <c r="C31" s="13">
        <v>382</v>
      </c>
    </row>
    <row r="32" spans="2:4">
      <c r="B32" s="6" t="s">
        <v>0</v>
      </c>
      <c r="C32" s="13">
        <v>1</v>
      </c>
    </row>
    <row r="33" spans="2:9" s="18" customFormat="1" ht="43">
      <c r="B33" s="15" t="s">
        <v>27</v>
      </c>
      <c r="C33" s="16">
        <f>3.14*C31*C30/C32</f>
        <v>2698.83</v>
      </c>
      <c r="D33" s="17" t="s">
        <v>28</v>
      </c>
    </row>
    <row r="36" spans="2:9">
      <c r="B36" s="11" t="s">
        <v>7</v>
      </c>
    </row>
    <row r="37" spans="2:9">
      <c r="B37" s="11" t="s">
        <v>39</v>
      </c>
      <c r="H37" s="6">
        <v>10</v>
      </c>
      <c r="I37" s="6" t="s">
        <v>2</v>
      </c>
    </row>
    <row r="38" spans="2:9">
      <c r="B38" s="7" t="s">
        <v>13</v>
      </c>
    </row>
    <row r="39" spans="2:9" ht="28.7">
      <c r="B39" s="6" t="s">
        <v>14</v>
      </c>
      <c r="C39" s="13">
        <v>400</v>
      </c>
      <c r="D39" s="17" t="s">
        <v>29</v>
      </c>
    </row>
    <row r="40" spans="2:9">
      <c r="B40" s="6" t="s">
        <v>15</v>
      </c>
      <c r="C40" s="13">
        <v>1</v>
      </c>
    </row>
    <row r="41" spans="2:9" ht="16.350000000000001">
      <c r="B41" s="15" t="s">
        <v>16</v>
      </c>
      <c r="C41" s="16">
        <f>C39/3.14*C40</f>
        <v>127.38853503184713</v>
      </c>
      <c r="D41" s="8" t="s">
        <v>40</v>
      </c>
    </row>
    <row r="43" spans="2:9">
      <c r="B43" s="6" t="s">
        <v>17</v>
      </c>
      <c r="C43" s="13">
        <v>3</v>
      </c>
      <c r="D43" s="8" t="s">
        <v>18</v>
      </c>
    </row>
    <row r="44" spans="2:9" ht="16.350000000000001">
      <c r="B44" s="18" t="s">
        <v>20</v>
      </c>
      <c r="C44" s="16">
        <f>C43*C41</f>
        <v>382.16560509554137</v>
      </c>
      <c r="D44" s="8" t="s">
        <v>40</v>
      </c>
    </row>
    <row r="46" spans="2:9">
      <c r="B46" s="6" t="s">
        <v>21</v>
      </c>
      <c r="C46" s="13">
        <v>15</v>
      </c>
      <c r="D46" s="21" t="s">
        <v>22</v>
      </c>
    </row>
    <row r="47" spans="2:9" ht="28.7">
      <c r="B47" s="17" t="s">
        <v>30</v>
      </c>
      <c r="C47" s="16">
        <f>C44/C46</f>
        <v>25.477707006369425</v>
      </c>
      <c r="D47" s="8" t="s">
        <v>40</v>
      </c>
    </row>
    <row r="48" spans="2:9" ht="57.35">
      <c r="B48" s="17" t="s">
        <v>31</v>
      </c>
      <c r="C48" s="14">
        <f>C47*3.14*C40</f>
        <v>80</v>
      </c>
      <c r="D48" s="8" t="s">
        <v>23</v>
      </c>
    </row>
  </sheetData>
  <hyperlinks>
    <hyperlink ref="D6" r:id="rId1" xr:uid="{2214DFEF-D7B4-454B-9E82-043CF4EFC068}"/>
    <hyperlink ref="D7" r:id="rId2" xr:uid="{9659A7EC-E6BE-4B0F-BECD-7F3AF1C28FF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Jeffreys</dc:creator>
  <cp:lastModifiedBy>Greg Jeffreys (VDL)</cp:lastModifiedBy>
  <dcterms:created xsi:type="dcterms:W3CDTF">2017-03-13T07:22:57Z</dcterms:created>
  <dcterms:modified xsi:type="dcterms:W3CDTF">2019-12-12T17:26:47Z</dcterms:modified>
</cp:coreProperties>
</file>